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2695" windowHeight="8895"/>
  </bookViews>
  <sheets>
    <sheet name="Прил 5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D26" i="1"/>
  <c r="N34"/>
  <c r="G34"/>
  <c r="H34"/>
  <c r="I34"/>
  <c r="J34"/>
  <c r="K34"/>
  <c r="L34"/>
  <c r="G14"/>
  <c r="H14"/>
  <c r="I14"/>
  <c r="J14"/>
  <c r="K14"/>
  <c r="L14"/>
  <c r="M14"/>
  <c r="N14"/>
  <c r="L32" l="1"/>
  <c r="K32"/>
  <c r="J32" s="1"/>
  <c r="J31" s="1"/>
  <c r="I32"/>
  <c r="H32"/>
  <c r="G32"/>
  <c r="F32"/>
  <c r="F31" s="1"/>
  <c r="E32"/>
  <c r="E31" s="1"/>
  <c r="N31"/>
  <c r="M31"/>
  <c r="L31"/>
  <c r="K31"/>
  <c r="I31"/>
  <c r="H31"/>
  <c r="G31"/>
  <c r="D31"/>
  <c r="L30"/>
  <c r="K30"/>
  <c r="J30"/>
  <c r="I30"/>
  <c r="I29" s="1"/>
  <c r="H30"/>
  <c r="G30"/>
  <c r="F30"/>
  <c r="F29" s="1"/>
  <c r="E30"/>
  <c r="E29" s="1"/>
  <c r="N29"/>
  <c r="M29"/>
  <c r="L29"/>
  <c r="K29"/>
  <c r="J29"/>
  <c r="H29"/>
  <c r="G29"/>
  <c r="D29"/>
  <c r="F28"/>
  <c r="F26" s="1"/>
  <c r="E28"/>
  <c r="E26" s="1"/>
  <c r="N26"/>
  <c r="M26"/>
  <c r="L26"/>
  <c r="K26"/>
  <c r="J26"/>
  <c r="I26"/>
  <c r="H26"/>
  <c r="G26"/>
  <c r="F25"/>
  <c r="F24" s="1"/>
  <c r="E25"/>
  <c r="E24" s="1"/>
  <c r="N24"/>
  <c r="M24"/>
  <c r="M34" s="1"/>
  <c r="L24"/>
  <c r="K24"/>
  <c r="J24"/>
  <c r="I24"/>
  <c r="H24"/>
  <c r="G24"/>
  <c r="D24"/>
  <c r="L22"/>
  <c r="K22"/>
  <c r="K21" s="1"/>
  <c r="I22"/>
  <c r="H22"/>
  <c r="G22"/>
  <c r="G21" s="1"/>
  <c r="F22"/>
  <c r="F21" s="1"/>
  <c r="E22"/>
  <c r="E21" s="1"/>
  <c r="N21"/>
  <c r="M21"/>
  <c r="L21"/>
  <c r="I21"/>
  <c r="H21"/>
  <c r="D21"/>
  <c r="L20"/>
  <c r="K20"/>
  <c r="J20"/>
  <c r="J19" s="1"/>
  <c r="I20"/>
  <c r="G20" s="1"/>
  <c r="G19" s="1"/>
  <c r="H20"/>
  <c r="F20"/>
  <c r="F19" s="1"/>
  <c r="E20"/>
  <c r="E19" s="1"/>
  <c r="N19"/>
  <c r="M19"/>
  <c r="L19"/>
  <c r="K19"/>
  <c r="H19"/>
  <c r="D19"/>
  <c r="L18"/>
  <c r="J18" s="1"/>
  <c r="K18"/>
  <c r="I18"/>
  <c r="H18"/>
  <c r="G18" s="1"/>
  <c r="F18"/>
  <c r="E18"/>
  <c r="L17"/>
  <c r="J17" s="1"/>
  <c r="K17"/>
  <c r="I17"/>
  <c r="H17"/>
  <c r="G17" s="1"/>
  <c r="F17"/>
  <c r="E17"/>
  <c r="L16"/>
  <c r="J16" s="1"/>
  <c r="K16"/>
  <c r="I16"/>
  <c r="H16"/>
  <c r="G16" s="1"/>
  <c r="F16"/>
  <c r="E16"/>
  <c r="L15"/>
  <c r="J15" s="1"/>
  <c r="K15"/>
  <c r="I15"/>
  <c r="H15"/>
  <c r="F15"/>
  <c r="F14" s="1"/>
  <c r="E15"/>
  <c r="D14"/>
  <c r="F34" l="1"/>
  <c r="E14"/>
  <c r="E34" s="1"/>
  <c r="D34"/>
  <c r="J22"/>
  <c r="J21" s="1"/>
  <c r="G15"/>
  <c r="I19"/>
</calcChain>
</file>

<file path=xl/sharedStrings.xml><?xml version="1.0" encoding="utf-8"?>
<sst xmlns="http://schemas.openxmlformats.org/spreadsheetml/2006/main" count="70" uniqueCount="66">
  <si>
    <t>Приложение № 4</t>
  </si>
  <si>
    <t>к    решению Усть-Питского сельского совета</t>
  </si>
  <si>
    <t>депутатов от  26.12.2022г.   № 13-1р.</t>
  </si>
  <si>
    <t>Распределение бюджетных ассигнований по разделам и подразделам бюджетной классификации расходов  бюджетов Российской Федерации</t>
  </si>
  <si>
    <t xml:space="preserve"> на 2023 год и плановый период 2024-2025 годов</t>
  </si>
  <si>
    <t>(тыс.рублей)</t>
  </si>
  <si>
    <t>№ строки</t>
  </si>
  <si>
    <t>Наименование показателя бюджетной классификации</t>
  </si>
  <si>
    <t>Раздел- подраздел</t>
  </si>
  <si>
    <t xml:space="preserve">       Сумма          на 2023 год</t>
  </si>
  <si>
    <t>в том числе</t>
  </si>
  <si>
    <t>Бюджетная роспись с учетом изменений</t>
  </si>
  <si>
    <t>Исполнено</t>
  </si>
  <si>
    <t>процент исполнения</t>
  </si>
  <si>
    <t>Сумма              на 2014 год  (тыс.руб.)</t>
  </si>
  <si>
    <t xml:space="preserve">      Сумма          на 2024 год</t>
  </si>
  <si>
    <t xml:space="preserve">     Сумма          на 2025 год</t>
  </si>
  <si>
    <t>Безвозмездные ассигнования</t>
  </si>
  <si>
    <t>Местный бюджет</t>
  </si>
  <si>
    <t>Безвоз-мездные ассигнования</t>
  </si>
  <si>
    <t>1</t>
  </si>
  <si>
    <t>2</t>
  </si>
  <si>
    <t>3</t>
  </si>
  <si>
    <t>4</t>
  </si>
  <si>
    <t>5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</si>
  <si>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</si>
  <si>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</si>
  <si>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</si>
  <si>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</si>
  <si>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</si>
  <si>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</si>
  <si>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Резервные фонды</t>
  </si>
  <si>
    <t>0111</t>
  </si>
  <si>
    <t>Другие общегосударственные вопросы</t>
  </si>
  <si>
    <t>0113</t>
  </si>
  <si>
    <t>НАЦИОНАЛЬНАЯ ОБОРОНА</t>
  </si>
  <si>
    <t>0200</t>
  </si>
  <si>
    <t>Мобилизационная и вневойсковая подготовка</t>
  </si>
  <si>
    <t>0203</t>
  </si>
  <si>
    <t>НАЦИОНАЛЬНАЯ БЕЗОПАСНОСТЬ И ПРАВООХРАНИТЕЛЬНАЯ ДЕЯТЕЛЬНОСТЬ</t>
  </si>
  <si>
    <t>0300</t>
  </si>
  <si>
    <t>Обеспечение первичных мер пожарной безопасности</t>
  </si>
  <si>
    <t>0310</t>
  </si>
  <si>
    <t>НАЦИОНАЛЬНАЯ ЭКОНОМИКА</t>
  </si>
  <si>
    <t>0400</t>
  </si>
  <si>
    <t>Дорожное хозяйство (дорожные фонды)</t>
  </si>
  <si>
    <t>0409</t>
  </si>
  <si>
    <t>ЖИЛИЩНО-КОММУНАЛЬНОЕ ХОЗЯЙСТВО</t>
  </si>
  <si>
    <t>0500</t>
  </si>
  <si>
    <t>Благоустройство</t>
  </si>
  <si>
    <t>0503</t>
  </si>
  <si>
    <t>КУЛЬТУРА, КИНЕМАТОГРАФИЯ</t>
  </si>
  <si>
    <t>0800</t>
  </si>
  <si>
    <t>Культура</t>
  </si>
  <si>
    <t>0801</t>
  </si>
  <si>
    <t>СОЦИАЛЬНАЯ ПОЛИТИКА</t>
  </si>
  <si>
    <t>1000</t>
  </si>
  <si>
    <t>Пенсионное обеспечение</t>
  </si>
  <si>
    <t>1001</t>
  </si>
  <si>
    <t>Условно утвержденные расходы</t>
  </si>
  <si>
    <t>ВСЕГО РАСХОДОВ</t>
  </si>
  <si>
    <t>Приложение № 3</t>
  </si>
  <si>
    <t>Участие в профилактике терриризма и экстремизма, а также минимилизации и ( или) в ликвидации последвий проявления терриризма и экстримизама в границах поселения</t>
  </si>
  <si>
    <t>0502</t>
  </si>
  <si>
    <t>Коммунальное хозяйство</t>
  </si>
  <si>
    <t>депутатов от  28.12.2023г.   № 20-1р.</t>
  </si>
</sst>
</file>

<file path=xl/styles.xml><?xml version="1.0" encoding="utf-8"?>
<styleSheet xmlns="http://schemas.openxmlformats.org/spreadsheetml/2006/main">
  <numFmts count="1">
    <numFmt numFmtId="164" formatCode="#,##0.0"/>
  </numFmts>
  <fonts count="18">
    <font>
      <sz val="11"/>
      <color theme="1"/>
      <name val="Calibri"/>
    </font>
    <font>
      <sz val="11"/>
      <color theme="1"/>
      <name val="Calibri"/>
      <scheme val="minor"/>
    </font>
    <font>
      <sz val="10"/>
      <name val="Times New Roman"/>
    </font>
    <font>
      <sz val="10"/>
      <color rgb="FF333333"/>
      <name val="Times New Roman"/>
    </font>
    <font>
      <b/>
      <sz val="10"/>
      <name val="Arial"/>
    </font>
    <font>
      <sz val="10"/>
      <name val="Arial"/>
    </font>
    <font>
      <sz val="14"/>
      <name val="Times New Roman"/>
    </font>
    <font>
      <sz val="7.5"/>
      <name val="Arial Cyr"/>
    </font>
    <font>
      <b/>
      <sz val="10"/>
      <name val="Times New Roman"/>
    </font>
    <font>
      <sz val="7.5"/>
      <name val="Times New Roman Cyr"/>
    </font>
    <font>
      <b/>
      <sz val="8"/>
      <name val="Times New Roman"/>
    </font>
    <font>
      <b/>
      <sz val="8"/>
      <color rgb="FF333333"/>
      <name val="Times New Roman"/>
    </font>
    <font>
      <sz val="10"/>
      <color rgb="FF000000"/>
      <name val="Times New Roman"/>
    </font>
    <font>
      <sz val="8"/>
      <name val="Times New Roman"/>
    </font>
    <font>
      <sz val="10"/>
      <color rgb="FF0000FF"/>
      <name val="Times New Roman"/>
    </font>
    <font>
      <b/>
      <sz val="10"/>
      <color rgb="FF333333"/>
      <name val="Times New Roman"/>
    </font>
    <font>
      <b/>
      <sz val="10"/>
      <color rgb="FF800080"/>
      <name val="Times New Roman"/>
    </font>
    <font>
      <sz val="10"/>
      <color rgb="FF80008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5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center" wrapText="1"/>
    </xf>
    <xf numFmtId="4" fontId="3" fillId="0" borderId="0" xfId="0" applyNumberFormat="1" applyFont="1" applyAlignment="1">
      <alignment horizontal="center" wrapText="1"/>
    </xf>
    <xf numFmtId="4" fontId="2" fillId="0" borderId="0" xfId="0" applyNumberFormat="1" applyFont="1" applyAlignment="1">
      <alignment horizontal="right" wrapText="1"/>
    </xf>
    <xf numFmtId="0" fontId="4" fillId="0" borderId="0" xfId="0" applyNumberFormat="1" applyFont="1" applyAlignment="1">
      <alignment horizontal="left"/>
    </xf>
    <xf numFmtId="0" fontId="5" fillId="0" borderId="0" xfId="0" applyNumberFormat="1" applyFont="1" applyAlignment="1">
      <alignment horizontal="left"/>
    </xf>
    <xf numFmtId="4" fontId="2" fillId="0" borderId="1" xfId="0" applyNumberFormat="1" applyFont="1" applyBorder="1" applyAlignment="1">
      <alignment horizontal="center" vertical="top" wrapText="1"/>
    </xf>
    <xf numFmtId="4" fontId="9" fillId="0" borderId="1" xfId="0" applyNumberFormat="1" applyFont="1" applyBorder="1" applyAlignment="1">
      <alignment horizontal="center" vertical="top" wrapText="1"/>
    </xf>
    <xf numFmtId="0" fontId="10" fillId="0" borderId="0" xfId="0" applyNumberFormat="1" applyFont="1"/>
    <xf numFmtId="49" fontId="10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/>
    </xf>
    <xf numFmtId="49" fontId="11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wrapText="1"/>
    </xf>
    <xf numFmtId="0" fontId="2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vertical="top" wrapText="1"/>
    </xf>
    <xf numFmtId="49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right" wrapText="1"/>
    </xf>
    <xf numFmtId="2" fontId="2" fillId="0" borderId="0" xfId="0" applyNumberFormat="1" applyFont="1"/>
    <xf numFmtId="49" fontId="2" fillId="0" borderId="1" xfId="0" applyNumberFormat="1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right" wrapText="1"/>
    </xf>
    <xf numFmtId="0" fontId="5" fillId="0" borderId="1" xfId="0" applyNumberFormat="1" applyFont="1" applyBorder="1" applyAlignment="1">
      <alignment horizontal="left" wrapText="1"/>
    </xf>
    <xf numFmtId="0" fontId="12" fillId="0" borderId="0" xfId="0" applyNumberFormat="1" applyFont="1"/>
    <xf numFmtId="164" fontId="2" fillId="2" borderId="1" xfId="0" applyNumberFormat="1" applyFont="1" applyFill="1" applyBorder="1" applyAlignment="1">
      <alignment horizontal="right" wrapText="1"/>
    </xf>
    <xf numFmtId="0" fontId="8" fillId="0" borderId="6" xfId="0" applyNumberFormat="1" applyFont="1" applyBorder="1" applyAlignment="1">
      <alignment horizontal="left" wrapText="1"/>
    </xf>
    <xf numFmtId="164" fontId="8" fillId="0" borderId="1" xfId="0" applyNumberFormat="1" applyFont="1" applyBorder="1" applyAlignment="1">
      <alignment horizontal="right" wrapText="1"/>
    </xf>
    <xf numFmtId="0" fontId="2" fillId="0" borderId="0" xfId="0" applyNumberFormat="1" applyFont="1" applyAlignment="1">
      <alignment horizontal="right" vertical="center" wrapText="1"/>
    </xf>
    <xf numFmtId="4" fontId="13" fillId="0" borderId="0" xfId="0" applyNumberFormat="1" applyFont="1" applyAlignment="1">
      <alignment horizontal="center" wrapText="1"/>
    </xf>
    <xf numFmtId="4" fontId="14" fillId="0" borderId="0" xfId="0" applyNumberFormat="1" applyFont="1" applyAlignment="1">
      <alignment horizontal="center" wrapText="1"/>
    </xf>
    <xf numFmtId="4" fontId="15" fillId="0" borderId="0" xfId="0" applyNumberFormat="1" applyFont="1" applyAlignment="1">
      <alignment horizontal="center" wrapText="1"/>
    </xf>
    <xf numFmtId="4" fontId="16" fillId="0" borderId="0" xfId="0" applyNumberFormat="1" applyFont="1" applyAlignment="1">
      <alignment horizontal="center" wrapText="1"/>
    </xf>
    <xf numFmtId="4" fontId="17" fillId="0" borderId="0" xfId="0" applyNumberFormat="1" applyFont="1" applyAlignment="1">
      <alignment horizontal="center" wrapText="1"/>
    </xf>
    <xf numFmtId="2" fontId="5" fillId="0" borderId="1" xfId="0" applyNumberFormat="1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top" wrapText="1"/>
    </xf>
    <xf numFmtId="4" fontId="2" fillId="0" borderId="3" xfId="0" applyNumberFormat="1" applyFont="1" applyBorder="1" applyAlignment="1">
      <alignment horizontal="center" vertical="top" wrapText="1"/>
    </xf>
    <xf numFmtId="0" fontId="6" fillId="0" borderId="0" xfId="0" applyNumberFormat="1" applyFont="1" applyAlignment="1">
      <alignment horizontal="center" wrapText="1"/>
    </xf>
    <xf numFmtId="4" fontId="2" fillId="0" borderId="0" xfId="0" applyNumberFormat="1" applyFont="1" applyAlignment="1">
      <alignment horizontal="right" wrapText="1"/>
    </xf>
    <xf numFmtId="4" fontId="2" fillId="0" borderId="0" xfId="0" applyNumberFormat="1" applyFont="1" applyAlignment="1">
      <alignment horizontal="center" wrapText="1"/>
    </xf>
    <xf numFmtId="0" fontId="8" fillId="0" borderId="4" xfId="0" applyNumberFormat="1" applyFont="1" applyBorder="1" applyAlignment="1">
      <alignment horizontal="left"/>
    </xf>
    <xf numFmtId="0" fontId="8" fillId="0" borderId="5" xfId="0" applyNumberFormat="1" applyFont="1" applyBorder="1" applyAlignment="1">
      <alignment horizontal="left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center" textRotation="90"/>
    </xf>
    <xf numFmtId="0" fontId="2" fillId="0" borderId="3" xfId="0" applyNumberFormat="1" applyFont="1" applyBorder="1" applyAlignment="1">
      <alignment horizontal="center" textRotation="90"/>
    </xf>
    <xf numFmtId="4" fontId="2" fillId="0" borderId="2" xfId="0" applyNumberFormat="1" applyFont="1" applyBorder="1" applyAlignment="1">
      <alignment horizontal="center" vertical="top" wrapText="1"/>
    </xf>
    <xf numFmtId="4" fontId="8" fillId="0" borderId="1" xfId="0" applyNumberFormat="1" applyFont="1" applyBorder="1" applyAlignment="1">
      <alignment horizontal="center" vertical="top" wrapText="1"/>
    </xf>
    <xf numFmtId="4" fontId="8" fillId="0" borderId="3" xfId="0" applyNumberFormat="1" applyFont="1" applyBorder="1" applyAlignment="1">
      <alignment horizontal="center" vertical="top" wrapText="1"/>
    </xf>
    <xf numFmtId="4" fontId="7" fillId="0" borderId="1" xfId="0" applyNumberFormat="1" applyFont="1" applyBorder="1" applyAlignment="1">
      <alignment horizontal="center" vertical="top" wrapText="1"/>
    </xf>
    <xf numFmtId="4" fontId="7" fillId="0" borderId="2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42;&#1086;&#1089;&#1089;&#1090;&#1072;&#1085;&#1086;&#1074;&#1083;&#1077;&#1085;&#1085;&#1072;&#1103;_&#1074;&#1085;&#1077;&#1096;&#1085;&#1103;&#1103;_&#1089;&#1089;&#1099;&#1083;&#1082;&#1072;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иложение 3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50"/>
  <sheetViews>
    <sheetView tabSelected="1" topLeftCell="A19" workbookViewId="0">
      <selection activeCell="D29" sqref="D29"/>
    </sheetView>
  </sheetViews>
  <sheetFormatPr defaultColWidth="9.140625" defaultRowHeight="15"/>
  <cols>
    <col min="1" max="1" width="4.140625" style="2" customWidth="1"/>
    <col min="2" max="2" width="48.140625" style="3" customWidth="1"/>
    <col min="3" max="3" width="7.5703125" style="4" customWidth="1"/>
    <col min="4" max="4" width="10.7109375" style="5" customWidth="1"/>
    <col min="5" max="6" width="10.7109375" style="6" hidden="1" customWidth="1"/>
    <col min="7" max="12" width="10.7109375" style="5" hidden="1" customWidth="1"/>
    <col min="13" max="13" width="13.140625" style="5" customWidth="1"/>
    <col min="14" max="14" width="18.28515625" style="5" customWidth="1"/>
    <col min="15" max="15" width="5.5703125" style="1" customWidth="1"/>
    <col min="16" max="16" width="12.28515625" customWidth="1"/>
    <col min="17" max="23" width="10.7109375" hidden="1" customWidth="1"/>
    <col min="24" max="24" width="1.7109375" hidden="1" customWidth="1"/>
    <col min="25" max="25" width="12.7109375" customWidth="1"/>
    <col min="26" max="26" width="13.28515625" customWidth="1"/>
    <col min="27" max="37" width="8.85546875" customWidth="1"/>
    <col min="38" max="38" width="9.140625" style="1" customWidth="1"/>
    <col min="39" max="16384" width="9.140625" style="1"/>
  </cols>
  <sheetData>
    <row r="1" spans="1:37">
      <c r="M1" s="40" t="s">
        <v>61</v>
      </c>
      <c r="N1" s="40"/>
    </row>
    <row r="2" spans="1:37">
      <c r="D2" s="40" t="s">
        <v>1</v>
      </c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37">
      <c r="D3" s="41" t="s">
        <v>65</v>
      </c>
      <c r="E3" s="41"/>
      <c r="F3" s="41"/>
      <c r="G3" s="41"/>
      <c r="H3" s="41"/>
      <c r="I3" s="41"/>
      <c r="J3" s="41"/>
      <c r="K3" s="41"/>
      <c r="L3" s="41"/>
      <c r="M3" s="41"/>
      <c r="N3" s="41"/>
    </row>
    <row r="5" spans="1:37">
      <c r="M5" s="40" t="s">
        <v>0</v>
      </c>
      <c r="N5" s="40"/>
    </row>
    <row r="6" spans="1:37" ht="20.25" customHeight="1">
      <c r="C6" s="8"/>
      <c r="D6" s="40" t="s">
        <v>1</v>
      </c>
      <c r="E6" s="40"/>
      <c r="F6" s="40"/>
      <c r="G6" s="40"/>
      <c r="H6" s="40"/>
      <c r="I6" s="40"/>
      <c r="J6" s="40"/>
      <c r="K6" s="40"/>
      <c r="L6" s="40"/>
      <c r="M6" s="40"/>
      <c r="N6" s="40"/>
    </row>
    <row r="7" spans="1:37" ht="16.899999999999999" customHeight="1">
      <c r="C7" s="9"/>
      <c r="D7" s="41" t="s">
        <v>2</v>
      </c>
      <c r="E7" s="41"/>
      <c r="F7" s="41"/>
      <c r="G7" s="41"/>
      <c r="H7" s="41"/>
      <c r="I7" s="41"/>
      <c r="J7" s="41"/>
      <c r="K7" s="41"/>
      <c r="L7" s="41"/>
      <c r="M7" s="41"/>
      <c r="N7" s="41"/>
    </row>
    <row r="8" spans="1:37" ht="41.25" customHeight="1">
      <c r="A8" s="39" t="s">
        <v>3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</row>
    <row r="9" spans="1:37" ht="17.25" customHeight="1">
      <c r="A9" s="39" t="s">
        <v>4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</row>
    <row r="10" spans="1:37">
      <c r="N10" s="7" t="s">
        <v>5</v>
      </c>
    </row>
    <row r="11" spans="1:37" ht="12.75" customHeight="1">
      <c r="A11" s="48" t="s">
        <v>6</v>
      </c>
      <c r="B11" s="44" t="s">
        <v>7</v>
      </c>
      <c r="C11" s="46" t="s">
        <v>8</v>
      </c>
      <c r="D11" s="37" t="s">
        <v>9</v>
      </c>
      <c r="E11" s="53" t="s">
        <v>10</v>
      </c>
      <c r="F11" s="54"/>
      <c r="G11" s="37" t="s">
        <v>11</v>
      </c>
      <c r="H11" s="37" t="s">
        <v>12</v>
      </c>
      <c r="I11" s="37" t="s">
        <v>13</v>
      </c>
      <c r="J11" s="51" t="s">
        <v>14</v>
      </c>
      <c r="K11" s="37" t="s">
        <v>10</v>
      </c>
      <c r="L11" s="50"/>
      <c r="M11" s="37" t="s">
        <v>15</v>
      </c>
      <c r="N11" s="37" t="s">
        <v>16</v>
      </c>
    </row>
    <row r="12" spans="1:37" ht="37.5" customHeight="1">
      <c r="A12" s="49"/>
      <c r="B12" s="45"/>
      <c r="C12" s="47"/>
      <c r="D12" s="38"/>
      <c r="E12" s="11" t="s">
        <v>17</v>
      </c>
      <c r="F12" s="11" t="s">
        <v>18</v>
      </c>
      <c r="G12" s="38"/>
      <c r="H12" s="38"/>
      <c r="I12" s="38"/>
      <c r="J12" s="52"/>
      <c r="K12" s="10" t="s">
        <v>19</v>
      </c>
      <c r="L12" s="10" t="s">
        <v>18</v>
      </c>
      <c r="M12" s="38"/>
      <c r="N12" s="38"/>
    </row>
    <row r="13" spans="1:37" s="12" customFormat="1">
      <c r="A13" s="13"/>
      <c r="B13" s="14" t="s">
        <v>20</v>
      </c>
      <c r="C13" s="15" t="s">
        <v>21</v>
      </c>
      <c r="D13" s="14" t="s">
        <v>22</v>
      </c>
      <c r="E13" s="16">
        <v>5</v>
      </c>
      <c r="F13" s="16">
        <v>6</v>
      </c>
      <c r="G13" s="14">
        <v>7</v>
      </c>
      <c r="H13" s="14">
        <v>8</v>
      </c>
      <c r="I13" s="14">
        <v>9</v>
      </c>
      <c r="J13" s="14">
        <v>10</v>
      </c>
      <c r="K13" s="14">
        <v>11</v>
      </c>
      <c r="L13" s="14">
        <v>12</v>
      </c>
      <c r="M13" s="17" t="s">
        <v>23</v>
      </c>
      <c r="N13" s="17" t="s">
        <v>24</v>
      </c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>
      <c r="A14" s="18">
        <v>1</v>
      </c>
      <c r="B14" s="19" t="s">
        <v>25</v>
      </c>
      <c r="C14" s="20" t="s">
        <v>26</v>
      </c>
      <c r="D14" s="21">
        <f>D15+D16+D17+D18</f>
        <v>6585.2000000000007</v>
      </c>
      <c r="E14" s="21" t="e">
        <f t="shared" ref="E14:N14" si="0">E15+E16+E17+E18</f>
        <v>#REF!</v>
      </c>
      <c r="F14" s="21" t="e">
        <f t="shared" si="0"/>
        <v>#REF!</v>
      </c>
      <c r="G14" s="21" t="e">
        <f t="shared" si="0"/>
        <v>#REF!</v>
      </c>
      <c r="H14" s="21" t="e">
        <f t="shared" si="0"/>
        <v>#REF!</v>
      </c>
      <c r="I14" s="21" t="e">
        <f t="shared" si="0"/>
        <v>#REF!</v>
      </c>
      <c r="J14" s="21" t="e">
        <f t="shared" si="0"/>
        <v>#REF!</v>
      </c>
      <c r="K14" s="21" t="e">
        <f t="shared" si="0"/>
        <v>#REF!</v>
      </c>
      <c r="L14" s="21" t="e">
        <f t="shared" si="0"/>
        <v>#REF!</v>
      </c>
      <c r="M14" s="21">
        <f t="shared" si="0"/>
        <v>6572.9000000000005</v>
      </c>
      <c r="N14" s="21">
        <f t="shared" si="0"/>
        <v>6584.3</v>
      </c>
      <c r="O14" s="22"/>
    </row>
    <row r="15" spans="1:37" ht="27" customHeight="1">
      <c r="A15" s="18">
        <v>2</v>
      </c>
      <c r="B15" s="19" t="s">
        <v>27</v>
      </c>
      <c r="C15" s="23" t="s">
        <v>28</v>
      </c>
      <c r="D15" s="21">
        <v>1033.3</v>
      </c>
      <c r="E15" s="24" t="e">
        <f>'[1]приложение 3'!H540</f>
        <v>#REF!</v>
      </c>
      <c r="F15" s="24" t="e">
        <f>'[1]приложение 3'!I540</f>
        <v>#REF!</v>
      </c>
      <c r="G15" s="21" t="e">
        <f>H15+I15</f>
        <v>#REF!</v>
      </c>
      <c r="H15" s="21" t="e">
        <f>#REF!</f>
        <v>#REF!</v>
      </c>
      <c r="I15" s="21" t="e">
        <f>#REF!</f>
        <v>#REF!</v>
      </c>
      <c r="J15" s="21" t="e">
        <f>K15+L15</f>
        <v>#REF!</v>
      </c>
      <c r="K15" s="21" t="e">
        <f>#REF!</f>
        <v>#REF!</v>
      </c>
      <c r="L15" s="21" t="e">
        <f>#REF!</f>
        <v>#REF!</v>
      </c>
      <c r="M15" s="21">
        <v>1148.5999999999999</v>
      </c>
      <c r="N15" s="21">
        <v>1148.5999999999999</v>
      </c>
      <c r="O15" s="22"/>
    </row>
    <row r="16" spans="1:37" ht="51">
      <c r="A16" s="18">
        <v>3</v>
      </c>
      <c r="B16" s="19" t="s">
        <v>29</v>
      </c>
      <c r="C16" s="23" t="s">
        <v>30</v>
      </c>
      <c r="D16" s="21">
        <v>5451.1</v>
      </c>
      <c r="E16" s="24" t="e">
        <f>'[1]приложение 3'!H12</f>
        <v>#REF!</v>
      </c>
      <c r="F16" s="24" t="e">
        <f>'[1]приложение 3'!I12</f>
        <v>#REF!</v>
      </c>
      <c r="G16" s="21" t="e">
        <f>H16+I16</f>
        <v>#REF!</v>
      </c>
      <c r="H16" s="21" t="e">
        <f>#REF!</f>
        <v>#REF!</v>
      </c>
      <c r="I16" s="21" t="e">
        <f>#REF!</f>
        <v>#REF!</v>
      </c>
      <c r="J16" s="21" t="e">
        <f>K16+L16</f>
        <v>#REF!</v>
      </c>
      <c r="K16" s="21" t="e">
        <f>#REF!</f>
        <v>#REF!</v>
      </c>
      <c r="L16" s="21" t="e">
        <f>#REF!</f>
        <v>#REF!</v>
      </c>
      <c r="M16" s="21">
        <v>5399.5</v>
      </c>
      <c r="N16" s="21">
        <v>5410.9</v>
      </c>
      <c r="O16" s="22"/>
    </row>
    <row r="17" spans="1:25">
      <c r="A17" s="18">
        <v>4</v>
      </c>
      <c r="B17" s="19" t="s">
        <v>31</v>
      </c>
      <c r="C17" s="23" t="s">
        <v>32</v>
      </c>
      <c r="D17" s="21">
        <v>1</v>
      </c>
      <c r="E17" s="24" t="e">
        <f>'[1]приложение 3'!H579</f>
        <v>#REF!</v>
      </c>
      <c r="F17" s="24" t="e">
        <f>'[1]приложение 3'!I579</f>
        <v>#REF!</v>
      </c>
      <c r="G17" s="21" t="e">
        <f>H17+I17</f>
        <v>#REF!</v>
      </c>
      <c r="H17" s="21" t="e">
        <f>#REF!</f>
        <v>#REF!</v>
      </c>
      <c r="I17" s="21" t="e">
        <f>#REF!</f>
        <v>#REF!</v>
      </c>
      <c r="J17" s="21" t="e">
        <f>K17+L17</f>
        <v>#REF!</v>
      </c>
      <c r="K17" s="21" t="e">
        <f>#REF!</f>
        <v>#REF!</v>
      </c>
      <c r="L17" s="21" t="e">
        <f>#REF!</f>
        <v>#REF!</v>
      </c>
      <c r="M17" s="21">
        <v>1</v>
      </c>
      <c r="N17" s="21">
        <v>1</v>
      </c>
      <c r="O17" s="22"/>
    </row>
    <row r="18" spans="1:25">
      <c r="A18" s="18">
        <v>5</v>
      </c>
      <c r="B18" s="19" t="s">
        <v>33</v>
      </c>
      <c r="C18" s="23" t="s">
        <v>34</v>
      </c>
      <c r="D18" s="21">
        <v>99.8</v>
      </c>
      <c r="E18" s="24" t="e">
        <f>'[1]приложение 3'!H23+'[1]приложение 3'!H583+'[1]приложение 3'!H558+'[1]приложение 3'!H776</f>
        <v>#REF!</v>
      </c>
      <c r="F18" s="24" t="e">
        <f>'[1]приложение 3'!I23+'[1]приложение 3'!I583+'[1]приложение 3'!I558+'[1]приложение 3'!I776</f>
        <v>#REF!</v>
      </c>
      <c r="G18" s="21" t="e">
        <f>H18+I18</f>
        <v>#REF!</v>
      </c>
      <c r="H18" s="21" t="e">
        <f>#REF!+#REF!</f>
        <v>#REF!</v>
      </c>
      <c r="I18" s="21" t="e">
        <f>#REF!+#REF!</f>
        <v>#REF!</v>
      </c>
      <c r="J18" s="21" t="e">
        <f>K18+L18</f>
        <v>#REF!</v>
      </c>
      <c r="K18" s="21" t="e">
        <f>#REF!+#REF!</f>
        <v>#REF!</v>
      </c>
      <c r="L18" s="21" t="e">
        <f>#REF!+#REF!</f>
        <v>#REF!</v>
      </c>
      <c r="M18" s="21">
        <v>23.8</v>
      </c>
      <c r="N18" s="21">
        <v>23.8</v>
      </c>
      <c r="O18" s="22"/>
    </row>
    <row r="19" spans="1:25">
      <c r="A19" s="18">
        <v>6</v>
      </c>
      <c r="B19" s="19" t="s">
        <v>35</v>
      </c>
      <c r="C19" s="23" t="s">
        <v>36</v>
      </c>
      <c r="D19" s="21">
        <f t="shared" ref="D19:N19" si="1">D20</f>
        <v>77.400000000000006</v>
      </c>
      <c r="E19" s="21" t="e">
        <f t="shared" si="1"/>
        <v>#REF!</v>
      </c>
      <c r="F19" s="21" t="e">
        <f t="shared" si="1"/>
        <v>#REF!</v>
      </c>
      <c r="G19" s="21" t="e">
        <f t="shared" si="1"/>
        <v>#REF!</v>
      </c>
      <c r="H19" s="21" t="e">
        <f t="shared" si="1"/>
        <v>#REF!</v>
      </c>
      <c r="I19" s="21" t="e">
        <f t="shared" si="1"/>
        <v>#REF!</v>
      </c>
      <c r="J19" s="21" t="e">
        <f t="shared" si="1"/>
        <v>#REF!</v>
      </c>
      <c r="K19" s="21" t="e">
        <f t="shared" si="1"/>
        <v>#REF!</v>
      </c>
      <c r="L19" s="21" t="e">
        <f t="shared" si="1"/>
        <v>#REF!</v>
      </c>
      <c r="M19" s="21">
        <f t="shared" si="1"/>
        <v>81.900000000000006</v>
      </c>
      <c r="N19" s="21">
        <f t="shared" si="1"/>
        <v>84.9</v>
      </c>
      <c r="O19" s="22"/>
    </row>
    <row r="20" spans="1:25">
      <c r="A20" s="18">
        <v>7</v>
      </c>
      <c r="B20" s="19" t="s">
        <v>37</v>
      </c>
      <c r="C20" s="23" t="s">
        <v>38</v>
      </c>
      <c r="D20" s="21">
        <v>77.400000000000006</v>
      </c>
      <c r="E20" s="24" t="e">
        <f>'[1]приложение 3'!H611</f>
        <v>#REF!</v>
      </c>
      <c r="F20" s="24" t="e">
        <f>'[1]приложение 3'!I611</f>
        <v>#REF!</v>
      </c>
      <c r="G20" s="21" t="e">
        <f>H20+I20</f>
        <v>#REF!</v>
      </c>
      <c r="H20" s="21" t="e">
        <f>#REF!</f>
        <v>#REF!</v>
      </c>
      <c r="I20" s="21" t="e">
        <f>#REF!</f>
        <v>#REF!</v>
      </c>
      <c r="J20" s="21" t="e">
        <f>K20+L20</f>
        <v>#REF!</v>
      </c>
      <c r="K20" s="21" t="e">
        <f>#REF!</f>
        <v>#REF!</v>
      </c>
      <c r="L20" s="21" t="e">
        <f>#REF!</f>
        <v>#REF!</v>
      </c>
      <c r="M20" s="21">
        <v>81.900000000000006</v>
      </c>
      <c r="N20" s="21">
        <v>84.9</v>
      </c>
      <c r="O20" s="22"/>
    </row>
    <row r="21" spans="1:25" ht="26.25">
      <c r="A21" s="18">
        <v>8</v>
      </c>
      <c r="B21" s="25" t="s">
        <v>39</v>
      </c>
      <c r="C21" s="20" t="s">
        <v>40</v>
      </c>
      <c r="D21" s="21">
        <f t="shared" ref="D21:N21" si="2">D22+D23</f>
        <v>107.9</v>
      </c>
      <c r="E21" s="21" t="e">
        <f t="shared" si="2"/>
        <v>#REF!</v>
      </c>
      <c r="F21" s="21" t="e">
        <f t="shared" si="2"/>
        <v>#REF!</v>
      </c>
      <c r="G21" s="21" t="e">
        <f t="shared" si="2"/>
        <v>#REF!</v>
      </c>
      <c r="H21" s="21" t="e">
        <f t="shared" si="2"/>
        <v>#REF!</v>
      </c>
      <c r="I21" s="21" t="e">
        <f t="shared" si="2"/>
        <v>#REF!</v>
      </c>
      <c r="J21" s="21" t="e">
        <f t="shared" si="2"/>
        <v>#REF!</v>
      </c>
      <c r="K21" s="21" t="e">
        <f t="shared" si="2"/>
        <v>#REF!</v>
      </c>
      <c r="L21" s="21" t="e">
        <f t="shared" si="2"/>
        <v>#REF!</v>
      </c>
      <c r="M21" s="21">
        <f t="shared" si="2"/>
        <v>60.8</v>
      </c>
      <c r="N21" s="21">
        <f t="shared" si="2"/>
        <v>67.400000000000006</v>
      </c>
      <c r="O21" s="22"/>
      <c r="Y21" s="26"/>
    </row>
    <row r="22" spans="1:25" ht="51">
      <c r="A22" s="18">
        <v>9</v>
      </c>
      <c r="B22" s="36" t="s">
        <v>62</v>
      </c>
      <c r="C22" s="23" t="s">
        <v>42</v>
      </c>
      <c r="D22" s="21">
        <v>1</v>
      </c>
      <c r="E22" s="24" t="e">
        <f>'[1]приложение 3'!H103+'[1]приложение 3'!H616</f>
        <v>#REF!</v>
      </c>
      <c r="F22" s="24" t="e">
        <f>'[1]приложение 3'!I103+'[1]приложение 3'!I616</f>
        <v>#REF!</v>
      </c>
      <c r="G22" s="21" t="e">
        <f>H22+I22</f>
        <v>#REF!</v>
      </c>
      <c r="H22" s="21" t="e">
        <f>#REF!+#REF!</f>
        <v>#REF!</v>
      </c>
      <c r="I22" s="21" t="e">
        <f>#REF!+#REF!</f>
        <v>#REF!</v>
      </c>
      <c r="J22" s="21" t="e">
        <f>K22+L22</f>
        <v>#REF!</v>
      </c>
      <c r="K22" s="21" t="e">
        <f>#REF!+#REF!</f>
        <v>#REF!</v>
      </c>
      <c r="L22" s="21" t="e">
        <f>#REF!+#REF!</f>
        <v>#REF!</v>
      </c>
      <c r="M22" s="21">
        <v>1</v>
      </c>
      <c r="N22" s="21">
        <v>1</v>
      </c>
      <c r="O22" s="22"/>
    </row>
    <row r="23" spans="1:25" ht="17.25" customHeight="1">
      <c r="A23" s="18">
        <v>10</v>
      </c>
      <c r="B23" s="19" t="s">
        <v>41</v>
      </c>
      <c r="C23" s="23" t="s">
        <v>42</v>
      </c>
      <c r="D23" s="21">
        <v>106.9</v>
      </c>
      <c r="E23" s="24"/>
      <c r="F23" s="24"/>
      <c r="G23" s="21"/>
      <c r="H23" s="21"/>
      <c r="I23" s="21"/>
      <c r="J23" s="21"/>
      <c r="K23" s="21"/>
      <c r="L23" s="21"/>
      <c r="M23" s="21">
        <v>59.8</v>
      </c>
      <c r="N23" s="21">
        <v>66.400000000000006</v>
      </c>
      <c r="O23" s="22"/>
    </row>
    <row r="24" spans="1:25">
      <c r="A24" s="18">
        <v>11</v>
      </c>
      <c r="B24" s="25" t="s">
        <v>43</v>
      </c>
      <c r="C24" s="20" t="s">
        <v>44</v>
      </c>
      <c r="D24" s="21">
        <f t="shared" ref="D24:N24" si="3">SUM(D25)</f>
        <v>481.6</v>
      </c>
      <c r="E24" s="24" t="e">
        <f t="shared" si="3"/>
        <v>#REF!</v>
      </c>
      <c r="F24" s="24" t="e">
        <f t="shared" si="3"/>
        <v>#REF!</v>
      </c>
      <c r="G24" s="21">
        <f t="shared" si="3"/>
        <v>0</v>
      </c>
      <c r="H24" s="21">
        <f t="shared" si="3"/>
        <v>0</v>
      </c>
      <c r="I24" s="21">
        <f t="shared" si="3"/>
        <v>0</v>
      </c>
      <c r="J24" s="21">
        <f t="shared" si="3"/>
        <v>0</v>
      </c>
      <c r="K24" s="21">
        <f t="shared" si="3"/>
        <v>0</v>
      </c>
      <c r="L24" s="21">
        <f t="shared" si="3"/>
        <v>0</v>
      </c>
      <c r="M24" s="21">
        <f t="shared" si="3"/>
        <v>442.7</v>
      </c>
      <c r="N24" s="21">
        <f t="shared" si="3"/>
        <v>461.9</v>
      </c>
      <c r="O24" s="22"/>
    </row>
    <row r="25" spans="1:25">
      <c r="A25" s="18">
        <v>12</v>
      </c>
      <c r="B25" s="25" t="s">
        <v>45</v>
      </c>
      <c r="C25" s="20" t="s">
        <v>46</v>
      </c>
      <c r="D25" s="21">
        <v>481.6</v>
      </c>
      <c r="E25" s="24" t="e">
        <f>'[1]приложение 3'!H641+'[1]приложение 3'!H165</f>
        <v>#REF!</v>
      </c>
      <c r="F25" s="24" t="e">
        <f>'[1]приложение 3'!I641+'[1]приложение 3'!I165</f>
        <v>#REF!</v>
      </c>
      <c r="G25" s="21"/>
      <c r="H25" s="21"/>
      <c r="I25" s="21"/>
      <c r="J25" s="21"/>
      <c r="K25" s="21"/>
      <c r="L25" s="21"/>
      <c r="M25" s="21">
        <v>442.7</v>
      </c>
      <c r="N25" s="21">
        <v>461.9</v>
      </c>
      <c r="O25" s="22"/>
    </row>
    <row r="26" spans="1:25">
      <c r="A26" s="18">
        <v>13</v>
      </c>
      <c r="B26" s="19" t="s">
        <v>47</v>
      </c>
      <c r="C26" s="23" t="s">
        <v>48</v>
      </c>
      <c r="D26" s="21">
        <f>D27+D28</f>
        <v>1734.2</v>
      </c>
      <c r="E26" s="21" t="e">
        <f t="shared" ref="E26:N26" si="4">SUM(E28)</f>
        <v>#REF!</v>
      </c>
      <c r="F26" s="21" t="e">
        <f t="shared" si="4"/>
        <v>#REF!</v>
      </c>
      <c r="G26" s="21">
        <f t="shared" si="4"/>
        <v>0</v>
      </c>
      <c r="H26" s="21">
        <f t="shared" si="4"/>
        <v>0</v>
      </c>
      <c r="I26" s="21">
        <f t="shared" si="4"/>
        <v>0</v>
      </c>
      <c r="J26" s="21">
        <f t="shared" si="4"/>
        <v>0</v>
      </c>
      <c r="K26" s="21">
        <f t="shared" si="4"/>
        <v>0</v>
      </c>
      <c r="L26" s="21">
        <f t="shared" si="4"/>
        <v>0</v>
      </c>
      <c r="M26" s="21">
        <f t="shared" si="4"/>
        <v>515</v>
      </c>
      <c r="N26" s="21">
        <f t="shared" si="4"/>
        <v>515</v>
      </c>
      <c r="O26" s="22"/>
    </row>
    <row r="27" spans="1:25">
      <c r="A27" s="18">
        <v>14</v>
      </c>
      <c r="B27" s="19" t="s">
        <v>64</v>
      </c>
      <c r="C27" s="23" t="s">
        <v>63</v>
      </c>
      <c r="D27" s="21">
        <v>35</v>
      </c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2"/>
    </row>
    <row r="28" spans="1:25">
      <c r="A28" s="18">
        <v>15</v>
      </c>
      <c r="B28" s="19" t="s">
        <v>49</v>
      </c>
      <c r="C28" s="23" t="s">
        <v>50</v>
      </c>
      <c r="D28" s="21">
        <v>1699.2</v>
      </c>
      <c r="E28" s="24" t="e">
        <f>'[1]приложение 3'!H666+'[1]приложение 3'!H262</f>
        <v>#REF!</v>
      </c>
      <c r="F28" s="24" t="e">
        <f>'[1]приложение 3'!I666+'[1]приложение 3'!I262</f>
        <v>#REF!</v>
      </c>
      <c r="G28" s="21"/>
      <c r="H28" s="21"/>
      <c r="I28" s="21"/>
      <c r="J28" s="21"/>
      <c r="K28" s="21"/>
      <c r="L28" s="21"/>
      <c r="M28" s="21">
        <v>515</v>
      </c>
      <c r="N28" s="21">
        <v>515</v>
      </c>
      <c r="O28" s="22"/>
    </row>
    <row r="29" spans="1:25">
      <c r="A29" s="18">
        <v>16</v>
      </c>
      <c r="B29" s="19" t="s">
        <v>51</v>
      </c>
      <c r="C29" s="23" t="s">
        <v>52</v>
      </c>
      <c r="D29" s="21">
        <f t="shared" ref="D29:N29" si="5">SUM(D30)</f>
        <v>859.4</v>
      </c>
      <c r="E29" s="24" t="e">
        <f t="shared" si="5"/>
        <v>#REF!</v>
      </c>
      <c r="F29" s="24" t="e">
        <f t="shared" si="5"/>
        <v>#REF!</v>
      </c>
      <c r="G29" s="21" t="e">
        <f t="shared" si="5"/>
        <v>#REF!</v>
      </c>
      <c r="H29" s="21" t="e">
        <f t="shared" si="5"/>
        <v>#REF!</v>
      </c>
      <c r="I29" s="21" t="e">
        <f t="shared" si="5"/>
        <v>#REF!</v>
      </c>
      <c r="J29" s="21" t="e">
        <f t="shared" si="5"/>
        <v>#REF!</v>
      </c>
      <c r="K29" s="21" t="e">
        <f t="shared" si="5"/>
        <v>#REF!</v>
      </c>
      <c r="L29" s="21" t="e">
        <f t="shared" si="5"/>
        <v>#REF!</v>
      </c>
      <c r="M29" s="21">
        <f t="shared" si="5"/>
        <v>0</v>
      </c>
      <c r="N29" s="21">
        <f t="shared" si="5"/>
        <v>0</v>
      </c>
      <c r="O29" s="22"/>
    </row>
    <row r="30" spans="1:25">
      <c r="A30" s="18">
        <v>17</v>
      </c>
      <c r="B30" s="19" t="s">
        <v>53</v>
      </c>
      <c r="C30" s="23" t="s">
        <v>54</v>
      </c>
      <c r="D30" s="21">
        <v>859.4</v>
      </c>
      <c r="E30" s="24" t="e">
        <f>'[1]приложение 3'!H375+'[1]приложение 3'!H681</f>
        <v>#REF!</v>
      </c>
      <c r="F30" s="24" t="e">
        <f>'[1]приложение 3'!I375+'[1]приложение 3'!I681</f>
        <v>#REF!</v>
      </c>
      <c r="G30" s="24" t="e">
        <f>#REF!+#REF!</f>
        <v>#REF!</v>
      </c>
      <c r="H30" s="24" t="e">
        <f>#REF!+#REF!</f>
        <v>#REF!</v>
      </c>
      <c r="I30" s="24" t="e">
        <f>#REF!+#REF!</f>
        <v>#REF!</v>
      </c>
      <c r="J30" s="24" t="e">
        <f>#REF!+#REF!</f>
        <v>#REF!</v>
      </c>
      <c r="K30" s="24" t="e">
        <f>#REF!+#REF!</f>
        <v>#REF!</v>
      </c>
      <c r="L30" s="24" t="e">
        <f>#REF!+#REF!</f>
        <v>#REF!</v>
      </c>
      <c r="M30" s="21"/>
      <c r="N30" s="21"/>
      <c r="O30" s="22"/>
    </row>
    <row r="31" spans="1:25">
      <c r="A31" s="18">
        <v>18</v>
      </c>
      <c r="B31" s="25" t="s">
        <v>55</v>
      </c>
      <c r="C31" s="20" t="s">
        <v>56</v>
      </c>
      <c r="D31" s="21">
        <f t="shared" ref="D31:N31" si="6">SUM(D32)</f>
        <v>58</v>
      </c>
      <c r="E31" s="24" t="e">
        <f t="shared" si="6"/>
        <v>#REF!</v>
      </c>
      <c r="F31" s="24" t="e">
        <f t="shared" si="6"/>
        <v>#REF!</v>
      </c>
      <c r="G31" s="21" t="e">
        <f t="shared" si="6"/>
        <v>#REF!</v>
      </c>
      <c r="H31" s="21" t="e">
        <f t="shared" si="6"/>
        <v>#REF!</v>
      </c>
      <c r="I31" s="21" t="e">
        <f t="shared" si="6"/>
        <v>#REF!</v>
      </c>
      <c r="J31" s="21" t="e">
        <f t="shared" si="6"/>
        <v>#REF!</v>
      </c>
      <c r="K31" s="21" t="e">
        <f t="shared" si="6"/>
        <v>#REF!</v>
      </c>
      <c r="L31" s="21" t="e">
        <f t="shared" si="6"/>
        <v>#REF!</v>
      </c>
      <c r="M31" s="21">
        <f t="shared" si="6"/>
        <v>61.9</v>
      </c>
      <c r="N31" s="21">
        <f t="shared" si="6"/>
        <v>61.9</v>
      </c>
      <c r="O31" s="22"/>
    </row>
    <row r="32" spans="1:25">
      <c r="A32" s="18">
        <v>19</v>
      </c>
      <c r="B32" s="25" t="s">
        <v>57</v>
      </c>
      <c r="C32" s="20" t="s">
        <v>58</v>
      </c>
      <c r="D32" s="21">
        <v>58</v>
      </c>
      <c r="E32" s="24" t="e">
        <f>'[1]приложение 3'!H787</f>
        <v>#REF!</v>
      </c>
      <c r="F32" s="24" t="e">
        <f>'[1]приложение 3'!I787</f>
        <v>#REF!</v>
      </c>
      <c r="G32" s="21" t="e">
        <f>H32+I32</f>
        <v>#REF!</v>
      </c>
      <c r="H32" s="21" t="e">
        <f>#REF!</f>
        <v>#REF!</v>
      </c>
      <c r="I32" s="21" t="e">
        <f>#REF!</f>
        <v>#REF!</v>
      </c>
      <c r="J32" s="21" t="e">
        <f>K32+L32</f>
        <v>#REF!</v>
      </c>
      <c r="K32" s="21" t="e">
        <f>#REF!</f>
        <v>#REF!</v>
      </c>
      <c r="L32" s="21" t="e">
        <f>#REF!</f>
        <v>#REF!</v>
      </c>
      <c r="M32" s="21">
        <v>61.9</v>
      </c>
      <c r="N32" s="21">
        <v>61.9</v>
      </c>
      <c r="O32" s="22"/>
    </row>
    <row r="33" spans="1:15">
      <c r="A33" s="18">
        <v>20</v>
      </c>
      <c r="B33" s="25" t="s">
        <v>59</v>
      </c>
      <c r="C33" s="20"/>
      <c r="D33" s="21"/>
      <c r="E33" s="24"/>
      <c r="F33" s="24"/>
      <c r="G33" s="21"/>
      <c r="H33" s="21"/>
      <c r="I33" s="21"/>
      <c r="J33" s="21"/>
      <c r="K33" s="21"/>
      <c r="L33" s="21"/>
      <c r="M33" s="27">
        <v>187</v>
      </c>
      <c r="N33" s="27">
        <v>375.3</v>
      </c>
      <c r="O33" s="22"/>
    </row>
    <row r="34" spans="1:15" ht="12.75" customHeight="1">
      <c r="A34" s="42" t="s">
        <v>60</v>
      </c>
      <c r="B34" s="43"/>
      <c r="C34" s="28"/>
      <c r="D34" s="29">
        <f t="shared" ref="D34:L34" si="7">D14+D21+D24+D29+D31+D19+D26</f>
        <v>9903.7000000000007</v>
      </c>
      <c r="E34" s="29" t="e">
        <f t="shared" si="7"/>
        <v>#REF!</v>
      </c>
      <c r="F34" s="29" t="e">
        <f t="shared" si="7"/>
        <v>#REF!</v>
      </c>
      <c r="G34" s="29" t="e">
        <f t="shared" si="7"/>
        <v>#REF!</v>
      </c>
      <c r="H34" s="29" t="e">
        <f t="shared" si="7"/>
        <v>#REF!</v>
      </c>
      <c r="I34" s="29" t="e">
        <f t="shared" si="7"/>
        <v>#REF!</v>
      </c>
      <c r="J34" s="29" t="e">
        <f t="shared" si="7"/>
        <v>#REF!</v>
      </c>
      <c r="K34" s="29" t="e">
        <f t="shared" si="7"/>
        <v>#REF!</v>
      </c>
      <c r="L34" s="29" t="e">
        <f t="shared" si="7"/>
        <v>#REF!</v>
      </c>
      <c r="M34" s="29">
        <f>M14+M21+M24+M29+M31+M19+M26+M33</f>
        <v>7922.2</v>
      </c>
      <c r="N34" s="29">
        <f>N14+N21+N24+N29+N31+N19+N26+N33</f>
        <v>8150.6999999999989</v>
      </c>
      <c r="O34" s="22"/>
    </row>
    <row r="35" spans="1:15">
      <c r="B35" s="30"/>
    </row>
    <row r="36" spans="1:15">
      <c r="B36" s="30"/>
      <c r="E36" s="5"/>
      <c r="F36" s="5"/>
      <c r="H36" s="31"/>
      <c r="I36" s="31"/>
      <c r="K36" s="31"/>
      <c r="L36" s="31"/>
    </row>
    <row r="37" spans="1:15">
      <c r="B37" s="30"/>
    </row>
    <row r="38" spans="1:15">
      <c r="B38" s="1"/>
      <c r="C38" s="2"/>
    </row>
    <row r="39" spans="1:15">
      <c r="B39" s="1"/>
      <c r="C39" s="2"/>
    </row>
    <row r="40" spans="1:15">
      <c r="B40" s="1"/>
      <c r="C40" s="2"/>
    </row>
    <row r="41" spans="1:15">
      <c r="B41" s="1"/>
      <c r="C41" s="2"/>
    </row>
    <row r="43" spans="1:15">
      <c r="D43" s="32"/>
      <c r="G43" s="32"/>
      <c r="H43" s="32"/>
      <c r="J43" s="32"/>
      <c r="K43" s="32"/>
    </row>
    <row r="44" spans="1:15">
      <c r="D44" s="32"/>
      <c r="G44" s="32"/>
      <c r="H44" s="32"/>
      <c r="J44" s="32"/>
      <c r="K44" s="32"/>
    </row>
    <row r="45" spans="1:15">
      <c r="D45" s="32"/>
      <c r="G45" s="32"/>
      <c r="H45" s="32"/>
      <c r="J45" s="32"/>
      <c r="K45" s="32"/>
    </row>
    <row r="46" spans="1:15">
      <c r="D46" s="32"/>
      <c r="E46" s="33"/>
      <c r="G46" s="32"/>
      <c r="H46" s="34"/>
      <c r="J46" s="32"/>
      <c r="K46" s="34"/>
    </row>
    <row r="47" spans="1:15">
      <c r="D47" s="32"/>
      <c r="G47" s="32"/>
      <c r="H47" s="35"/>
      <c r="J47" s="32"/>
      <c r="K47" s="35"/>
    </row>
    <row r="48" spans="1:15">
      <c r="D48" s="32"/>
      <c r="G48" s="32"/>
      <c r="H48" s="35"/>
      <c r="J48" s="32"/>
      <c r="K48" s="35"/>
    </row>
    <row r="49" spans="4:11">
      <c r="D49" s="32"/>
      <c r="G49" s="32"/>
      <c r="H49" s="35"/>
      <c r="J49" s="32"/>
      <c r="K49" s="35"/>
    </row>
    <row r="50" spans="4:11">
      <c r="D50" s="32"/>
      <c r="E50" s="33"/>
      <c r="G50" s="32"/>
      <c r="H50" s="34"/>
      <c r="J50" s="32"/>
      <c r="K50" s="34"/>
    </row>
  </sheetData>
  <mergeCells count="21">
    <mergeCell ref="A34:B34"/>
    <mergeCell ref="B11:B12"/>
    <mergeCell ref="C11:C12"/>
    <mergeCell ref="A11:A12"/>
    <mergeCell ref="M5:N5"/>
    <mergeCell ref="D6:N6"/>
    <mergeCell ref="D7:N7"/>
    <mergeCell ref="A8:N8"/>
    <mergeCell ref="N11:N12"/>
    <mergeCell ref="M11:M12"/>
    <mergeCell ref="K11:L11"/>
    <mergeCell ref="J11:J12"/>
    <mergeCell ref="I11:I12"/>
    <mergeCell ref="H11:H12"/>
    <mergeCell ref="G11:G12"/>
    <mergeCell ref="E11:F11"/>
    <mergeCell ref="D11:D12"/>
    <mergeCell ref="A9:N9"/>
    <mergeCell ref="M1:N1"/>
    <mergeCell ref="D2:N2"/>
    <mergeCell ref="D3:N3"/>
  </mergeCells>
  <pageMargins left="0.70866137742996205" right="0.31496062874794001" top="0.74803149700164795" bottom="0.74803149700164795" header="0.31496062874794001" footer="0.31496062874794001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MyOffice-CoreFramework-Windows/22-903.417.5503.534.7@RELEASE-DESKTOP-SORREL_HOME-RC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123</cp:lastModifiedBy>
  <cp:lastPrinted>2023-03-13T08:46:31Z</cp:lastPrinted>
  <dcterms:created xsi:type="dcterms:W3CDTF">2023-03-13T05:02:35Z</dcterms:created>
  <dcterms:modified xsi:type="dcterms:W3CDTF">2023-12-28T07:17:53Z</dcterms:modified>
</cp:coreProperties>
</file>